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cb95bcf28024f65/デスクトップ/"/>
    </mc:Choice>
  </mc:AlternateContent>
  <xr:revisionPtr revIDLastSave="465" documentId="8_{99BD8988-216F-4791-ACEF-E79F74CEE474}" xr6:coauthVersionLast="47" xr6:coauthVersionMax="47" xr10:uidLastSave="{D8FD5CBC-1C7E-45F4-8413-2F7F5C10C556}"/>
  <bookViews>
    <workbookView xWindow="-23148" yWindow="1260" windowWidth="23256" windowHeight="12456" activeTab="1" xr2:uid="{40C1A835-8CE4-44C0-B706-67EEF3ECB417}"/>
  </bookViews>
  <sheets>
    <sheet name="チェックシート" sheetId="1" r:id="rId1"/>
    <sheet name="結果" sheetId="2" r:id="rId2"/>
  </sheets>
  <definedNames>
    <definedName name="_xlnm._FilterDatabase" localSheetId="0" hidden="1">チェックシート!$B$8:$I$8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4" i="1" l="1"/>
  <c r="H15" i="1"/>
  <c r="H9" i="1"/>
  <c r="H29" i="1"/>
  <c r="H18" i="1"/>
  <c r="H14" i="1"/>
  <c r="H21" i="1"/>
  <c r="H28" i="1"/>
  <c r="H23" i="1"/>
  <c r="H27" i="1"/>
  <c r="H11" i="1"/>
  <c r="H19" i="1"/>
  <c r="H10" i="1"/>
  <c r="H13" i="1"/>
  <c r="H12" i="1"/>
  <c r="H22" i="1"/>
  <c r="H16" i="1"/>
  <c r="H25" i="1"/>
  <c r="H17" i="1"/>
  <c r="H26" i="1"/>
  <c r="H20" i="1"/>
  <c r="F24" i="1" a="1"/>
  <c r="F15" i="1" a="1"/>
  <c r="F9" i="1" a="1"/>
  <c r="F29" i="1" a="1"/>
  <c r="F18" i="1" a="1"/>
  <c r="F14" i="1" a="1"/>
  <c r="F21" i="1" a="1"/>
  <c r="F28" i="1" a="1"/>
  <c r="F23" i="1" a="1"/>
  <c r="F27" i="1" a="1"/>
  <c r="F11" i="1" a="1"/>
  <c r="F19" i="1" a="1"/>
  <c r="F10" i="1" a="1"/>
  <c r="F13" i="1" a="1"/>
  <c r="F12" i="1" a="1"/>
  <c r="F22" i="1" a="1"/>
  <c r="F16" i="1" a="1"/>
  <c r="F25" i="1" a="1"/>
  <c r="F17" i="1" a="1"/>
  <c r="F26" i="1" a="1"/>
  <c r="F20" i="1" a="1"/>
  <c r="E33" i="1"/>
  <c r="B2" i="2"/>
  <c r="E32" i="1"/>
  <c r="B1" i="2"/>
  <c r="E34" i="1"/>
  <c r="B3" i="2"/>
  <c r="D15" i="2"/>
  <c r="C15" i="2"/>
  <c r="D14" i="2"/>
  <c r="C14" i="2"/>
  <c r="C18" i="2"/>
  <c r="C16" i="2"/>
  <c r="D16" i="2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<sst xmlns="http://schemas.openxmlformats.org/spreadsheetml/2006/main" count="106" uniqueCount="62">
  <si>
    <t>「○○なら御社」と言われることがある</t>
  </si>
  <si>
    <t>新規顧客の流入経路が複数ある</t>
  </si>
  <si>
    <t>同じ問題が何度も繰り返されることは少ない</t>
  </si>
  <si>
    <t>年初に決めた重要施策の半分以上は実行できている</t>
    <rPh sb="0" eb="2">
      <t>ネンショ</t>
    </rPh>
    <phoneticPr fontId="1"/>
  </si>
  <si>
    <t>自社のサービスや優位性について、継続的に情報発信している</t>
    <rPh sb="8" eb="10">
      <t>ユウイ</t>
    </rPh>
    <rPh sb="10" eb="11">
      <t>セイ</t>
    </rPh>
    <phoneticPr fontId="1"/>
  </si>
  <si>
    <t>値引きを求められることは少ない</t>
  </si>
  <si>
    <t>主要顧客ごとの売上と利益を把握している</t>
    <rPh sb="0" eb="4">
      <t>シュヨウコキャク</t>
    </rPh>
    <rPh sb="7" eb="9">
      <t>ウリアゲ</t>
    </rPh>
    <rPh sb="13" eb="15">
      <t>ハアク</t>
    </rPh>
    <phoneticPr fontId="1"/>
  </si>
  <si>
    <t>C</t>
    <phoneticPr fontId="1"/>
  </si>
  <si>
    <t>B</t>
    <phoneticPr fontId="1"/>
  </si>
  <si>
    <t>＃</t>
    <phoneticPr fontId="1"/>
  </si>
  <si>
    <t>Cat</t>
    <phoneticPr fontId="1"/>
  </si>
  <si>
    <t>A</t>
    <phoneticPr fontId="1"/>
  </si>
  <si>
    <t>特定の１～２社の顧客からの売上が全体の半分以上を占めている</t>
    <rPh sb="0" eb="2">
      <t>トクテイ</t>
    </rPh>
    <rPh sb="6" eb="7">
      <t>シャ</t>
    </rPh>
    <phoneticPr fontId="1"/>
  </si>
  <si>
    <t>週次で計画進捗を確認し、問題があれば改善策を講じている</t>
    <rPh sb="0" eb="2">
      <t>シュウジ</t>
    </rPh>
    <rPh sb="3" eb="7">
      <t>ケイカクシンチョク</t>
    </rPh>
    <rPh sb="8" eb="10">
      <t>カクニン</t>
    </rPh>
    <rPh sb="12" eb="14">
      <t>モンダイ</t>
    </rPh>
    <rPh sb="18" eb="20">
      <t>カイゼン</t>
    </rPh>
    <rPh sb="20" eb="21">
      <t>サク</t>
    </rPh>
    <rPh sb="22" eb="23">
      <t>コウ</t>
    </rPh>
    <phoneticPr fontId="1"/>
  </si>
  <si>
    <t>明確な価格体系を持っている</t>
    <rPh sb="0" eb="2">
      <t>メイカク</t>
    </rPh>
    <rPh sb="3" eb="7">
      <t>カカクタイケイ</t>
    </rPh>
    <rPh sb="8" eb="9">
      <t>モ</t>
    </rPh>
    <phoneticPr fontId="1"/>
  </si>
  <si>
    <t>業務手順やノウハウが文書化され、複数の人が理解している</t>
    <rPh sb="10" eb="13">
      <t>ブンショカ</t>
    </rPh>
    <phoneticPr fontId="1"/>
  </si>
  <si>
    <t>顧客に「なぜ当社を選んだのか」を聞くと、似たような理由が挙がることが多い</t>
    <rPh sb="0" eb="2">
      <t>コキャク</t>
    </rPh>
    <rPh sb="6" eb="8">
      <t>トウシャ</t>
    </rPh>
    <phoneticPr fontId="1"/>
  </si>
  <si>
    <t>他社や知人から、「一緒に仕事をしたい」と誘われることがある</t>
    <rPh sb="0" eb="2">
      <t>タシャ</t>
    </rPh>
    <rPh sb="3" eb="5">
      <t>チジン</t>
    </rPh>
    <rPh sb="9" eb="11">
      <t>イッショ</t>
    </rPh>
    <rPh sb="12" eb="14">
      <t>シゴト</t>
    </rPh>
    <rPh sb="20" eb="21">
      <t>サソ</t>
    </rPh>
    <phoneticPr fontId="1"/>
  </si>
  <si>
    <t>1. 非常にそう思う</t>
    <rPh sb="3" eb="5">
      <t>ヒジョウ</t>
    </rPh>
    <rPh sb="8" eb="9">
      <t>オモ</t>
    </rPh>
    <phoneticPr fontId="1"/>
  </si>
  <si>
    <t>2. そう思う</t>
    <rPh sb="5" eb="6">
      <t>オモ</t>
    </rPh>
    <phoneticPr fontId="1"/>
  </si>
  <si>
    <t>3. そう思わない</t>
    <rPh sb="5" eb="6">
      <t>オモ</t>
    </rPh>
    <phoneticPr fontId="1"/>
  </si>
  <si>
    <t>4. 全くそう思わない</t>
    <rPh sb="3" eb="4">
      <t>マッタ</t>
    </rPh>
    <rPh sb="7" eb="8">
      <t>オモ</t>
    </rPh>
    <phoneticPr fontId="1"/>
  </si>
  <si>
    <t>質問</t>
    <rPh sb="0" eb="2">
      <t>シツモン</t>
    </rPh>
    <phoneticPr fontId="1"/>
  </si>
  <si>
    <t>回答</t>
    <rPh sb="0" eb="2">
      <t>カイトウ</t>
    </rPh>
    <phoneticPr fontId="1"/>
  </si>
  <si>
    <t>点数</t>
    <rPh sb="0" eb="2">
      <t>テンスウ</t>
    </rPh>
    <phoneticPr fontId="1"/>
  </si>
  <si>
    <t>壁</t>
    <rPh sb="0" eb="1">
      <t>カベ</t>
    </rPh>
    <phoneticPr fontId="1"/>
  </si>
  <si>
    <t>コンセプト</t>
    <phoneticPr fontId="1"/>
  </si>
  <si>
    <t>モデル</t>
    <phoneticPr fontId="1"/>
  </si>
  <si>
    <t>継続</t>
    <rPh sb="0" eb="2">
      <t>ケイゾク</t>
    </rPh>
    <phoneticPr fontId="1"/>
  </si>
  <si>
    <t>ビジネスモデル</t>
    <phoneticPr fontId="1"/>
  </si>
  <si>
    <t>実行＆継続</t>
    <rPh sb="0" eb="2">
      <t>ジッコウ</t>
    </rPh>
    <rPh sb="3" eb="5">
      <t>ケイゾク</t>
    </rPh>
    <phoneticPr fontId="1"/>
  </si>
  <si>
    <t>総合</t>
    <rPh sb="0" eb="2">
      <t>ソウゴウ</t>
    </rPh>
    <phoneticPr fontId="1"/>
  </si>
  <si>
    <t>現状は、比較的良好です。更に磨きこむことで更なる強みになります。</t>
    <rPh sb="0" eb="2">
      <t>ゲンジョウ</t>
    </rPh>
    <rPh sb="4" eb="7">
      <t>ヒカクテキ</t>
    </rPh>
    <rPh sb="7" eb="9">
      <t>リョウコウ</t>
    </rPh>
    <rPh sb="12" eb="13">
      <t>サラ</t>
    </rPh>
    <rPh sb="14" eb="15">
      <t>ミガ</t>
    </rPh>
    <rPh sb="21" eb="22">
      <t>サラ</t>
    </rPh>
    <rPh sb="24" eb="25">
      <t>ツヨ</t>
    </rPh>
    <phoneticPr fontId="1"/>
  </si>
  <si>
    <t>現状、完璧です！　しかし、好事魔多しといいます。問題がないか再点検をお願いします。</t>
    <rPh sb="0" eb="2">
      <t>ゲンジョウ</t>
    </rPh>
    <rPh sb="13" eb="17">
      <t>コウジマオオ</t>
    </rPh>
    <rPh sb="24" eb="26">
      <t>モンダイ</t>
    </rPh>
    <rPh sb="30" eb="33">
      <t>サイテンケン</t>
    </rPh>
    <rPh sb="35" eb="36">
      <t>ネガ</t>
    </rPh>
    <phoneticPr fontId="1"/>
  </si>
  <si>
    <t>改善余地があります。一定の形はありますが、まだ安定していません。</t>
  </si>
  <si>
    <t>全般的な見直しが必要です。この領域を最優先に抜本的な改善をしましょう。</t>
    <rPh sb="0" eb="3">
      <t>ゼンパンテキ</t>
    </rPh>
    <rPh sb="4" eb="6">
      <t>ミナオ</t>
    </rPh>
    <rPh sb="8" eb="10">
      <t>ヒツヨウ</t>
    </rPh>
    <rPh sb="18" eb="21">
      <t>サイユウセン</t>
    </rPh>
    <rPh sb="22" eb="25">
      <t>バッポンテキ</t>
    </rPh>
    <rPh sb="26" eb="28">
      <t>カイゼン</t>
    </rPh>
    <phoneticPr fontId="1"/>
  </si>
  <si>
    <t>未回答の項目があります。まず全問回答してください。</t>
  </si>
  <si>
    <t>完璧</t>
    <rPh sb="0" eb="2">
      <t>カンペキ</t>
    </rPh>
    <phoneticPr fontId="1"/>
  </si>
  <si>
    <t>良好</t>
    <rPh sb="0" eb="2">
      <t>リョウコウ</t>
    </rPh>
    <phoneticPr fontId="1"/>
  </si>
  <si>
    <t>全面的見直し</t>
    <rPh sb="0" eb="3">
      <t>ゼンメンテキ</t>
    </rPh>
    <rPh sb="3" eb="5">
      <t>ミナオ</t>
    </rPh>
    <phoneticPr fontId="1"/>
  </si>
  <si>
    <t>未回答項目アリ</t>
    <rPh sb="0" eb="3">
      <t>ミカイトウ</t>
    </rPh>
    <rPh sb="3" eb="5">
      <t>コウモク</t>
    </rPh>
    <phoneticPr fontId="1"/>
  </si>
  <si>
    <t>要改善</t>
    <rPh sb="0" eb="1">
      <t>ヨウ</t>
    </rPh>
    <rPh sb="1" eb="3">
      <t>カイゼン</t>
    </rPh>
    <phoneticPr fontId="1"/>
  </si>
  <si>
    <t>壁（領域）</t>
    <rPh sb="0" eb="1">
      <t>カベ</t>
    </rPh>
    <rPh sb="2" eb="4">
      <t>リョウイキ</t>
    </rPh>
    <phoneticPr fontId="1"/>
  </si>
  <si>
    <t>評価</t>
    <rPh sb="0" eb="2">
      <t>ヒョウカ</t>
    </rPh>
    <phoneticPr fontId="1"/>
  </si>
  <si>
    <t>コメント</t>
    <phoneticPr fontId="1"/>
  </si>
  <si>
    <t>コンセプトは良好と思われます。ビジネスモデルの確立に注力してください。</t>
    <rPh sb="6" eb="8">
      <t>リョウコウ</t>
    </rPh>
    <rPh sb="9" eb="10">
      <t>オモ</t>
    </rPh>
    <rPh sb="23" eb="25">
      <t>カクリツ</t>
    </rPh>
    <rPh sb="26" eb="28">
      <t>チュウリョク</t>
    </rPh>
    <phoneticPr fontId="1"/>
  </si>
  <si>
    <t>コンセプトもビジネスモデルも大きな問題はありません。これらを実行し、継続するための仕組づくりに取り組んでください。</t>
    <rPh sb="14" eb="15">
      <t>オオ</t>
    </rPh>
    <rPh sb="17" eb="19">
      <t>モンダイ</t>
    </rPh>
    <rPh sb="30" eb="32">
      <t>ジッコウ</t>
    </rPh>
    <rPh sb="34" eb="36">
      <t>ケイゾク</t>
    </rPh>
    <rPh sb="41" eb="43">
      <t>シクミ</t>
    </rPh>
    <rPh sb="47" eb="48">
      <t>ト</t>
    </rPh>
    <rPh sb="49" eb="50">
      <t>ク</t>
    </rPh>
    <phoneticPr fontId="1"/>
  </si>
  <si>
    <t>全般的に良好です。現状のビジネスモデルの更なる高度化を図ると同時に、新たなビジネスに挑戦してください。</t>
    <rPh sb="0" eb="3">
      <t>ゼンパンテキ</t>
    </rPh>
    <rPh sb="4" eb="6">
      <t>リョウコウ</t>
    </rPh>
    <rPh sb="9" eb="11">
      <t>ゲンジョウ</t>
    </rPh>
    <rPh sb="20" eb="21">
      <t>サラ</t>
    </rPh>
    <rPh sb="23" eb="26">
      <t>コウドカ</t>
    </rPh>
    <rPh sb="27" eb="28">
      <t>ハカ</t>
    </rPh>
    <rPh sb="30" eb="32">
      <t>ドウジ</t>
    </rPh>
    <rPh sb="34" eb="35">
      <t>アラ</t>
    </rPh>
    <rPh sb="42" eb="44">
      <t>チョウセン</t>
    </rPh>
    <phoneticPr fontId="1"/>
  </si>
  <si>
    <t>コンセプトはすべての企業活動の起点です。まずは、コンセプトの見直しから始めることをおすすめします。</t>
    <rPh sb="30" eb="32">
      <t>ミナオ</t>
    </rPh>
    <rPh sb="35" eb="36">
      <t>ハジ</t>
    </rPh>
    <phoneticPr fontId="1"/>
  </si>
  <si>
    <t>RDM</t>
    <phoneticPr fontId="1"/>
  </si>
  <si>
    <t>HP等での発信内容と、実際に受注する仕事に大きなズレはない</t>
    <rPh sb="2" eb="3">
      <t>トウ</t>
    </rPh>
    <rPh sb="5" eb="7">
      <t>ハッシン</t>
    </rPh>
    <rPh sb="7" eb="9">
      <t>ナイヨウ</t>
    </rPh>
    <phoneticPr fontId="1"/>
  </si>
  <si>
    <t>自社のサービスを開始する前に、顧客に提供プロセスを説明している</t>
    <rPh sb="0" eb="2">
      <t>ジシャ</t>
    </rPh>
    <rPh sb="8" eb="10">
      <t>カイシ</t>
    </rPh>
    <rPh sb="12" eb="13">
      <t>マエ</t>
    </rPh>
    <rPh sb="15" eb="17">
      <t>コキャク</t>
    </rPh>
    <rPh sb="18" eb="20">
      <t>テイキョウ</t>
    </rPh>
    <rPh sb="25" eb="27">
      <t>セツメイ</t>
    </rPh>
    <phoneticPr fontId="1"/>
  </si>
  <si>
    <t>Org ID</t>
    <phoneticPr fontId="1"/>
  </si>
  <si>
    <t>継続的にベンチマークしている競合企業がある</t>
    <rPh sb="0" eb="3">
      <t>ケイゾクテキ</t>
    </rPh>
    <rPh sb="14" eb="16">
      <t>キョウゴウ</t>
    </rPh>
    <rPh sb="16" eb="18">
      <t>キギョウ</t>
    </rPh>
    <phoneticPr fontId="1"/>
  </si>
  <si>
    <t>顧客を「選ぶ」基準がある</t>
    <rPh sb="0" eb="2">
      <t>コキャク</t>
    </rPh>
    <rPh sb="4" eb="5">
      <t>エラ</t>
    </rPh>
    <rPh sb="7" eb="9">
      <t>キジュン</t>
    </rPh>
    <phoneticPr fontId="1"/>
  </si>
  <si>
    <t>自社に合わないという理由で「この案件は受けない」と判断することがある</t>
    <rPh sb="0" eb="2">
      <t>ジシャ</t>
    </rPh>
    <rPh sb="3" eb="4">
      <t>ア</t>
    </rPh>
    <phoneticPr fontId="1"/>
  </si>
  <si>
    <t>社長の思いつきで施策の優先順位が変わることはあまりない</t>
    <rPh sb="8" eb="10">
      <t>シサク</t>
    </rPh>
    <phoneticPr fontId="1"/>
  </si>
  <si>
    <t>新しい手法や流行に次から次に飛びつくことは少ない</t>
    <rPh sb="9" eb="10">
      <t>ツギ</t>
    </rPh>
    <rPh sb="12" eb="13">
      <t>ツギ</t>
    </rPh>
    <rPh sb="21" eb="22">
      <t>スク</t>
    </rPh>
    <phoneticPr fontId="1"/>
  </si>
  <si>
    <t>ITツール等仕組みの利用、外注の利用などにより、経営者の単純作業を軽減している</t>
    <rPh sb="5" eb="6">
      <t>トウ</t>
    </rPh>
    <rPh sb="6" eb="8">
      <t>シク</t>
    </rPh>
    <rPh sb="10" eb="12">
      <t>リヨウ</t>
    </rPh>
    <rPh sb="13" eb="15">
      <t>ガイチュウ</t>
    </rPh>
    <rPh sb="16" eb="18">
      <t>リヨウ</t>
    </rPh>
    <rPh sb="24" eb="27">
      <t>ケイエイシャ</t>
    </rPh>
    <rPh sb="28" eb="30">
      <t>タンジュン</t>
    </rPh>
    <rPh sb="30" eb="32">
      <t>サギョウ</t>
    </rPh>
    <rPh sb="33" eb="35">
      <t>ケイゲン</t>
    </rPh>
    <phoneticPr fontId="1"/>
  </si>
  <si>
    <t>あなたの会社は、どの壁にぶつかっていますか？（Check List)</t>
    <rPh sb="4" eb="6">
      <t>カイシャ</t>
    </rPh>
    <rPh sb="10" eb="11">
      <t>カベ</t>
    </rPh>
    <phoneticPr fontId="1"/>
  </si>
  <si>
    <t>※　結果は、「結果」シートをご参照ください。</t>
    <rPh sb="2" eb="4">
      <t>ケッカ</t>
    </rPh>
    <rPh sb="7" eb="9">
      <t>ケッカ</t>
    </rPh>
    <rPh sb="15" eb="17">
      <t>サンショウ</t>
    </rPh>
    <phoneticPr fontId="1"/>
  </si>
  <si>
    <t>CLEAR POINT LLC,  ALL RIGHTS RESERVED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</si>
</sst>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color theme="3" tint="0.249977111117893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u/>
      <sz val="14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" fillId="5" borderId="1" xfId="0" applyFont="1" applyFill="1" applyBorder="1">
      <alignment vertical="center"/>
    </xf>
    <xf numFmtId="0" fontId="2" fillId="6" borderId="1" xfId="0" applyFont="1" applyFill="1" applyBorder="1" applyProtection="1">
      <alignment vertical="center"/>
      <protection locked="0"/>
    </xf>
    <xf numFmtId="0" fontId="2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CBDA8-888D-4969-A15E-E16314A8D256}">
  <dimension ref="B1:I34"/>
  <sheetViews>
    <sheetView topLeftCell="A6" zoomScale="80" zoomScaleNormal="80" workbookViewId="0">
      <selection activeCell="K12" sqref="K12"/>
    </sheetView>
  </sheetViews>
  <sheetFormatPr defaultRowHeight="18" x14ac:dyDescent="0.45"/>
  <cols>
    <col min="1" max="1" width="5.59765625" customWidth="1"/>
    <col min="3" max="3" width="0" hidden="1" customWidth="1"/>
    <col min="4" max="4" width="78.19921875" customWidth="1"/>
    <col min="5" max="5" width="20.796875" customWidth="1"/>
    <col min="6" max="6" width="8.796875" hidden="1" customWidth="1"/>
    <col min="7" max="7" width="11.796875" hidden="1" customWidth="1"/>
    <col min="8" max="9" width="0" hidden="1" customWidth="1"/>
  </cols>
  <sheetData>
    <row r="1" spans="2:9" hidden="1" x14ac:dyDescent="0.45"/>
    <row r="2" spans="2:9" hidden="1" x14ac:dyDescent="0.45">
      <c r="E2" t="s">
        <v>18</v>
      </c>
    </row>
    <row r="3" spans="2:9" hidden="1" x14ac:dyDescent="0.45">
      <c r="E3" t="s">
        <v>19</v>
      </c>
    </row>
    <row r="4" spans="2:9" hidden="1" x14ac:dyDescent="0.45">
      <c r="E4" t="s">
        <v>20</v>
      </c>
    </row>
    <row r="5" spans="2:9" hidden="1" x14ac:dyDescent="0.45">
      <c r="E5" t="s">
        <v>21</v>
      </c>
    </row>
    <row r="6" spans="2:9" x14ac:dyDescent="0.45">
      <c r="B6" t="s">
        <v>61</v>
      </c>
    </row>
    <row r="7" spans="2:9" ht="31.95" customHeight="1" x14ac:dyDescent="0.45">
      <c r="B7" s="10" t="s">
        <v>59</v>
      </c>
    </row>
    <row r="8" spans="2:9" ht="27.6" customHeight="1" x14ac:dyDescent="0.45">
      <c r="B8" s="9" t="s">
        <v>9</v>
      </c>
      <c r="C8" s="9" t="s">
        <v>10</v>
      </c>
      <c r="D8" s="9" t="s">
        <v>22</v>
      </c>
      <c r="E8" s="9" t="s">
        <v>23</v>
      </c>
      <c r="F8" t="s">
        <v>24</v>
      </c>
      <c r="G8" t="s">
        <v>25</v>
      </c>
      <c r="H8" t="s">
        <v>49</v>
      </c>
      <c r="I8" t="s">
        <v>52</v>
      </c>
    </row>
    <row r="9" spans="2:9" ht="24" customHeight="1" x14ac:dyDescent="0.45">
      <c r="B9" s="8">
        <v>1</v>
      </c>
      <c r="C9" s="6" t="s">
        <v>11</v>
      </c>
      <c r="D9" s="6" t="s">
        <v>55</v>
      </c>
      <c r="E9" s="7"/>
      <c r="F9" t="str" cm="1">
        <f t="array" ref="F9">IF(E9="","",(_xlfn.IFS(
E9="1. 非常にそう思う",4,
E9="2. そう思う",3,
E9="3. そう思わない",2,
E9="4. 全くそう思わない",1
)))</f>
        <v/>
      </c>
      <c r="G9" t="s">
        <v>26</v>
      </c>
      <c r="H9">
        <f t="shared" ref="H9:H29" ca="1" si="0">RAND()</f>
        <v>0.45439877691251129</v>
      </c>
      <c r="I9">
        <v>4</v>
      </c>
    </row>
    <row r="10" spans="2:9" ht="24" customHeight="1" x14ac:dyDescent="0.45">
      <c r="B10" s="8">
        <v>2</v>
      </c>
      <c r="C10" s="6" t="s">
        <v>8</v>
      </c>
      <c r="D10" s="6" t="s">
        <v>14</v>
      </c>
      <c r="E10" s="7"/>
      <c r="F10" t="str" cm="1">
        <f t="array" ref="F10">IF(E10="","",(_xlfn.IFS(
E10="1. 非常にそう思う",4,
E10="2. そう思う",3,
E10="3. そう思わない",2,
E10="4. 全くそう思わない",1
)))</f>
        <v/>
      </c>
      <c r="G10" t="s">
        <v>27</v>
      </c>
      <c r="H10">
        <f t="shared" ca="1" si="0"/>
        <v>0.75750339420447921</v>
      </c>
      <c r="I10">
        <v>14</v>
      </c>
    </row>
    <row r="11" spans="2:9" ht="24" customHeight="1" x14ac:dyDescent="0.45">
      <c r="B11" s="8">
        <v>3</v>
      </c>
      <c r="C11" s="6" t="s">
        <v>8</v>
      </c>
      <c r="D11" s="6" t="s">
        <v>15</v>
      </c>
      <c r="E11" s="7"/>
      <c r="F11" t="str" cm="1">
        <f t="array" ref="F11">IF(E11="","",(_xlfn.IFS(
E11="1. 非常にそう思う",4,
E11="2. そう思う",3,
E11="3. そう思わない",2,
E11="4. 全くそう思わない",1
)))</f>
        <v/>
      </c>
      <c r="G11" t="s">
        <v>27</v>
      </c>
      <c r="H11">
        <f t="shared" ca="1" si="0"/>
        <v>0.72444405925275768</v>
      </c>
      <c r="I11">
        <v>12</v>
      </c>
    </row>
    <row r="12" spans="2:9" ht="24" customHeight="1" x14ac:dyDescent="0.45">
      <c r="B12" s="8">
        <v>4</v>
      </c>
      <c r="C12" s="6" t="s">
        <v>7</v>
      </c>
      <c r="D12" s="6" t="s">
        <v>3</v>
      </c>
      <c r="E12" s="7"/>
      <c r="F12" t="str" cm="1">
        <f t="array" ref="F12">IF(E12="","",(_xlfn.IFS(
E12="1. 非常にそう思う",4,
E12="2. そう思う",3,
E12="3. そう思わない",2,
E12="4. 全くそう思わない",1
)))</f>
        <v/>
      </c>
      <c r="G12" t="s">
        <v>28</v>
      </c>
      <c r="H12">
        <f t="shared" ca="1" si="0"/>
        <v>0.12001136653171851</v>
      </c>
      <c r="I12">
        <v>16</v>
      </c>
    </row>
    <row r="13" spans="2:9" ht="24" customHeight="1" x14ac:dyDescent="0.45">
      <c r="B13" s="8">
        <v>5</v>
      </c>
      <c r="C13" s="6" t="s">
        <v>7</v>
      </c>
      <c r="D13" s="6" t="s">
        <v>6</v>
      </c>
      <c r="E13" s="7"/>
      <c r="F13" t="str" cm="1">
        <f t="array" ref="F13">IF(E13="","",(_xlfn.IFS(
E13="1. 非常にそう思う",4,
E13="2. そう思う",3,
E13="3. そう思わない",2,
E13="4. 全くそう思わない",1
)))</f>
        <v/>
      </c>
      <c r="G13" t="s">
        <v>28</v>
      </c>
      <c r="H13">
        <f t="shared" ca="1" si="0"/>
        <v>0.13640173231533048</v>
      </c>
      <c r="I13">
        <v>15</v>
      </c>
    </row>
    <row r="14" spans="2:9" ht="24" customHeight="1" x14ac:dyDescent="0.45">
      <c r="B14" s="8">
        <v>6</v>
      </c>
      <c r="C14" s="6" t="s">
        <v>11</v>
      </c>
      <c r="D14" s="6" t="s">
        <v>5</v>
      </c>
      <c r="E14" s="7"/>
      <c r="F14" t="str" cm="1">
        <f t="array" ref="F14">IF(E14="","",(_xlfn.IFS(
E14="1. 非常にそう思う",4,
E14="2. そう思う",3,
E14="3. そう思わない",2,
E14="4. 全くそう思わない",1
)))</f>
        <v/>
      </c>
      <c r="G14" t="s">
        <v>26</v>
      </c>
      <c r="H14">
        <f t="shared" ca="1" si="0"/>
        <v>0.96511706870352421</v>
      </c>
      <c r="I14">
        <v>7</v>
      </c>
    </row>
    <row r="15" spans="2:9" ht="24" customHeight="1" x14ac:dyDescent="0.45">
      <c r="B15" s="8">
        <v>7</v>
      </c>
      <c r="C15" s="6" t="s">
        <v>11</v>
      </c>
      <c r="D15" s="6" t="s">
        <v>0</v>
      </c>
      <c r="E15" s="7"/>
      <c r="F15" t="str" cm="1">
        <f t="array" ref="F15">IF(E15="","",(_xlfn.IFS(
E15="1. 非常にそう思う",4,
E15="2. そう思う",3,
E15="3. そう思わない",2,
E15="4. 全くそう思わない",1
)))</f>
        <v/>
      </c>
      <c r="G15" t="s">
        <v>26</v>
      </c>
      <c r="H15">
        <f t="shared" ca="1" si="0"/>
        <v>0.43731637619394981</v>
      </c>
      <c r="I15">
        <v>3</v>
      </c>
    </row>
    <row r="16" spans="2:9" ht="24" customHeight="1" x14ac:dyDescent="0.45">
      <c r="B16" s="8">
        <v>8</v>
      </c>
      <c r="C16" s="6" t="s">
        <v>7</v>
      </c>
      <c r="D16" s="6" t="s">
        <v>56</v>
      </c>
      <c r="E16" s="7"/>
      <c r="F16" t="str" cm="1">
        <f t="array" ref="F16">IF(E16="","",(_xlfn.IFS(
E16="1. 非常にそう思う",4,
E16="2. そう思う",3,
E16="3. そう思わない",2,
E16="4. 全くそう思わない",1
)))</f>
        <v/>
      </c>
      <c r="G16" t="s">
        <v>28</v>
      </c>
      <c r="H16">
        <f t="shared" ca="1" si="0"/>
        <v>0.52181049372688215</v>
      </c>
      <c r="I16">
        <v>18</v>
      </c>
    </row>
    <row r="17" spans="2:9" ht="24" customHeight="1" x14ac:dyDescent="0.45">
      <c r="B17" s="8">
        <v>9</v>
      </c>
      <c r="C17" s="6" t="s">
        <v>7</v>
      </c>
      <c r="D17" s="6" t="s">
        <v>57</v>
      </c>
      <c r="E17" s="7"/>
      <c r="F17" t="str" cm="1">
        <f t="array" ref="F17">IF(E17="","",(_xlfn.IFS(
E17="1. 非常にそう思う",4,
E17="2. そう思う",3,
E17="3. そう思わない",2,
E17="4. 全くそう思わない",1
)))</f>
        <v/>
      </c>
      <c r="G17" t="s">
        <v>28</v>
      </c>
      <c r="H17">
        <f t="shared" ca="1" si="0"/>
        <v>0.24157440865750035</v>
      </c>
      <c r="I17">
        <v>20</v>
      </c>
    </row>
    <row r="18" spans="2:9" ht="24" customHeight="1" x14ac:dyDescent="0.45">
      <c r="B18" s="8">
        <v>10</v>
      </c>
      <c r="C18" s="6" t="s">
        <v>11</v>
      </c>
      <c r="D18" s="6" t="s">
        <v>53</v>
      </c>
      <c r="E18" s="7"/>
      <c r="F18" t="str" cm="1">
        <f t="array" ref="F18">IF(E18="","",(_xlfn.IFS(
E18="1. 非常にそう思う",4,
E18="2. そう思う",3,
E18="3. そう思わない",2,
E18="4. 全くそう思わない",1
)))</f>
        <v/>
      </c>
      <c r="G18" t="s">
        <v>26</v>
      </c>
      <c r="H18">
        <f t="shared" ca="1" si="0"/>
        <v>0.73171330659618994</v>
      </c>
      <c r="I18">
        <v>6</v>
      </c>
    </row>
    <row r="19" spans="2:9" ht="24" customHeight="1" x14ac:dyDescent="0.45">
      <c r="B19" s="8">
        <v>11</v>
      </c>
      <c r="C19" s="6" t="s">
        <v>8</v>
      </c>
      <c r="D19" s="6" t="s">
        <v>51</v>
      </c>
      <c r="E19" s="7"/>
      <c r="F19" t="str" cm="1">
        <f t="array" ref="F19">IF(E19="","",(_xlfn.IFS(
E19="1. 非常にそう思う",4,
E19="2. そう思う",3,
E19="3. そう思わない",2,
E19="4. 全くそう思わない",1
)))</f>
        <v/>
      </c>
      <c r="G19" t="s">
        <v>27</v>
      </c>
      <c r="H19">
        <f t="shared" ca="1" si="0"/>
        <v>0.34487454313088017</v>
      </c>
      <c r="I19">
        <v>13</v>
      </c>
    </row>
    <row r="20" spans="2:9" ht="24" customHeight="1" x14ac:dyDescent="0.45">
      <c r="B20" s="8">
        <v>12</v>
      </c>
      <c r="C20" s="6" t="s">
        <v>11</v>
      </c>
      <c r="D20" s="6" t="s">
        <v>16</v>
      </c>
      <c r="E20" s="7"/>
      <c r="F20" t="str" cm="1">
        <f t="array" ref="F20">IF(E20="","",(_xlfn.IFS(
E20="1. 非常にそう思う",4,
E20="2. そう思う",3,
E20="3. そう思わない",2,
E20="4. 全くそう思わない",1
)))</f>
        <v/>
      </c>
      <c r="G20" t="s">
        <v>26</v>
      </c>
      <c r="H20">
        <f t="shared" ca="1" si="0"/>
        <v>0.2295368737255572</v>
      </c>
      <c r="I20">
        <v>1</v>
      </c>
    </row>
    <row r="21" spans="2:9" ht="24" customHeight="1" x14ac:dyDescent="0.45">
      <c r="B21" s="8">
        <v>13</v>
      </c>
      <c r="C21" s="6" t="s">
        <v>8</v>
      </c>
      <c r="D21" s="6" t="s">
        <v>12</v>
      </c>
      <c r="E21" s="7"/>
      <c r="F21" t="str" cm="1">
        <f t="array" ref="F21">IF(E21="","",(_xlfn.IFS(
E21="1. 非常にそう思う",4,
E21="2. そう思う",3,
E21="3. そう思わない",2,
E21="4. 全くそう思わない",1
)))</f>
        <v/>
      </c>
      <c r="G21" t="s">
        <v>27</v>
      </c>
      <c r="H21">
        <f t="shared" ca="1" si="0"/>
        <v>7.9894362171206712E-2</v>
      </c>
      <c r="I21">
        <v>8</v>
      </c>
    </row>
    <row r="22" spans="2:9" ht="24" customHeight="1" x14ac:dyDescent="0.45">
      <c r="B22" s="8">
        <v>14</v>
      </c>
      <c r="C22" s="6" t="s">
        <v>7</v>
      </c>
      <c r="D22" s="6" t="s">
        <v>2</v>
      </c>
      <c r="E22" s="7"/>
      <c r="F22" t="str" cm="1">
        <f t="array" ref="F22">IF(E22="","",(_xlfn.IFS(
E22="1. 非常にそう思う",4,
E22="2. そう思う",3,
E22="3. そう思わない",2,
E22="4. 全くそう思わない",1
)))</f>
        <v/>
      </c>
      <c r="G22" t="s">
        <v>28</v>
      </c>
      <c r="H22">
        <f t="shared" ca="1" si="0"/>
        <v>0.8546214376106277</v>
      </c>
      <c r="I22">
        <v>17</v>
      </c>
    </row>
    <row r="23" spans="2:9" ht="24" customHeight="1" x14ac:dyDescent="0.45">
      <c r="B23" s="8">
        <v>15</v>
      </c>
      <c r="C23" s="6" t="s">
        <v>8</v>
      </c>
      <c r="D23" s="6" t="s">
        <v>4</v>
      </c>
      <c r="E23" s="7"/>
      <c r="F23" t="str" cm="1">
        <f t="array" ref="F23">IF(E23="","",(_xlfn.IFS(
E23="1. 非常にそう思う",4,
E23="2. そう思う",3,
E23="3. そう思わない",2,
E23="4. 全くそう思わない",1
)))</f>
        <v/>
      </c>
      <c r="G23" t="s">
        <v>27</v>
      </c>
      <c r="H23">
        <f t="shared" ca="1" si="0"/>
        <v>0.9730671960148719</v>
      </c>
      <c r="I23">
        <v>10</v>
      </c>
    </row>
    <row r="24" spans="2:9" ht="24" customHeight="1" x14ac:dyDescent="0.45">
      <c r="B24" s="8">
        <v>16</v>
      </c>
      <c r="C24" s="6" t="s">
        <v>11</v>
      </c>
      <c r="D24" s="6" t="s">
        <v>54</v>
      </c>
      <c r="E24" s="7"/>
      <c r="F24" t="str" cm="1">
        <f t="array" ref="F24">IF(E24="","",(_xlfn.IFS(
E24="1. 非常にそう思う",4,
E24="2. そう思う",3,
E24="3. そう思わない",2,
E24="4. 全くそう思わない",1
)))</f>
        <v/>
      </c>
      <c r="G24" t="s">
        <v>26</v>
      </c>
      <c r="H24">
        <f t="shared" ca="1" si="0"/>
        <v>0.41147772752341005</v>
      </c>
      <c r="I24">
        <v>2</v>
      </c>
    </row>
    <row r="25" spans="2:9" ht="24" customHeight="1" x14ac:dyDescent="0.45">
      <c r="B25" s="8">
        <v>17</v>
      </c>
      <c r="C25" s="6" t="s">
        <v>7</v>
      </c>
      <c r="D25" s="6" t="s">
        <v>13</v>
      </c>
      <c r="E25" s="7"/>
      <c r="F25" t="str" cm="1">
        <f t="array" ref="F25">IF(E25="","",(_xlfn.IFS(
E25="1. 非常にそう思う",4,
E25="2. そう思う",3,
E25="3. そう思わない",2,
E25="4. 全くそう思わない",1
)))</f>
        <v/>
      </c>
      <c r="G25" t="s">
        <v>28</v>
      </c>
      <c r="H25">
        <f t="shared" ca="1" si="0"/>
        <v>0.81522921857977104</v>
      </c>
      <c r="I25">
        <v>19</v>
      </c>
    </row>
    <row r="26" spans="2:9" ht="24" customHeight="1" x14ac:dyDescent="0.45">
      <c r="B26" s="8">
        <v>18</v>
      </c>
      <c r="C26" s="6" t="s">
        <v>7</v>
      </c>
      <c r="D26" s="6" t="s">
        <v>58</v>
      </c>
      <c r="E26" s="7"/>
      <c r="F26" t="str" cm="1">
        <f t="array" ref="F26">IF(E26="","",(_xlfn.IFS(
E26="1. 非常にそう思う",4,
E26="2. そう思う",3,
E26="3. そう思わない",2,
E26="4. 全くそう思わない",1
)))</f>
        <v/>
      </c>
      <c r="G26" t="s">
        <v>28</v>
      </c>
      <c r="H26">
        <f t="shared" ca="1" si="0"/>
        <v>0.22555165418696488</v>
      </c>
      <c r="I26">
        <v>21</v>
      </c>
    </row>
    <row r="27" spans="2:9" ht="24" customHeight="1" x14ac:dyDescent="0.45">
      <c r="B27" s="8">
        <v>19</v>
      </c>
      <c r="C27" s="6" t="s">
        <v>8</v>
      </c>
      <c r="D27" s="6" t="s">
        <v>50</v>
      </c>
      <c r="E27" s="7"/>
      <c r="F27" t="str" cm="1">
        <f t="array" ref="F27">IF(E27="","",(_xlfn.IFS(
E27="1. 非常にそう思う",4,
E27="2. そう思う",3,
E27="3. そう思わない",2,
E27="4. 全くそう思わない",1
)))</f>
        <v/>
      </c>
      <c r="G27" t="s">
        <v>27</v>
      </c>
      <c r="H27">
        <f t="shared" ca="1" si="0"/>
        <v>0.80610159092958478</v>
      </c>
      <c r="I27">
        <v>11</v>
      </c>
    </row>
    <row r="28" spans="2:9" ht="24" customHeight="1" x14ac:dyDescent="0.45">
      <c r="B28" s="8">
        <v>20</v>
      </c>
      <c r="C28" s="6" t="s">
        <v>8</v>
      </c>
      <c r="D28" s="6" t="s">
        <v>1</v>
      </c>
      <c r="E28" s="7"/>
      <c r="F28" t="str" cm="1">
        <f t="array" ref="F28">IF(E28="","",(_xlfn.IFS(
E28="1. 非常にそう思う",4,
E28="2. そう思う",3,
E28="3. そう思わない",2,
E28="4. 全くそう思わない",1
)))</f>
        <v/>
      </c>
      <c r="G28" t="s">
        <v>27</v>
      </c>
      <c r="H28">
        <f t="shared" ca="1" si="0"/>
        <v>0.514118345590445</v>
      </c>
      <c r="I28">
        <v>9</v>
      </c>
    </row>
    <row r="29" spans="2:9" ht="24" customHeight="1" x14ac:dyDescent="0.45">
      <c r="B29" s="8">
        <v>21</v>
      </c>
      <c r="C29" s="6" t="s">
        <v>11</v>
      </c>
      <c r="D29" s="6" t="s">
        <v>17</v>
      </c>
      <c r="E29" s="7"/>
      <c r="F29" t="str" cm="1">
        <f t="array" ref="F29">IF(E29="","",(_xlfn.IFS(
E29="1. 非常にそう思う",4,
E29="2. そう思う",3,
E29="3. そう思わない",2,
E29="4. 全くそう思わない",1
)))</f>
        <v/>
      </c>
      <c r="G29" t="s">
        <v>26</v>
      </c>
      <c r="H29">
        <f t="shared" ca="1" si="0"/>
        <v>0.19030014097009007</v>
      </c>
      <c r="I29">
        <v>5</v>
      </c>
    </row>
    <row r="31" spans="2:9" x14ac:dyDescent="0.45">
      <c r="B31" s="5" t="s">
        <v>60</v>
      </c>
      <c r="C31" s="5"/>
      <c r="D31" s="5"/>
    </row>
    <row r="32" spans="2:9" hidden="1" x14ac:dyDescent="0.45">
      <c r="E32">
        <f>SUMIF($G$9:$G$29,"コンセプト",$F$9:$F$29)</f>
        <v>0</v>
      </c>
      <c r="F32" t="s">
        <v>26</v>
      </c>
    </row>
    <row r="33" spans="5:6" hidden="1" x14ac:dyDescent="0.45">
      <c r="E33">
        <f>SUMIF($G$9:$G$29,"モデル",$F$9:$F$29)</f>
        <v>0</v>
      </c>
      <c r="F33" t="s">
        <v>27</v>
      </c>
    </row>
    <row r="34" spans="5:6" hidden="1" x14ac:dyDescent="0.45">
      <c r="E34">
        <f>SUMIF($G$9:$G$29,"継続",$F$9:$F$29)</f>
        <v>0</v>
      </c>
      <c r="F34" t="s">
        <v>28</v>
      </c>
    </row>
  </sheetData>
  <sheetProtection algorithmName="SHA-512" hashValue="qZS29vKGkLML4INWTOLQWBMQX8G4CrgDy1KIw9I6A1eD7VMRUVVeMIQWwbRklj5iSoTOzKOf8KYFh9d4NKrBTg==" saltValue="X/XWReAkPRZfuFmaQ1BsWA==" spinCount="100000" sheet="1"/>
  <autoFilter ref="B8:I8" xr:uid="{CBECBDA8-888D-4969-A15E-E16314A8D256}">
    <sortState xmlns:xlrd2="http://schemas.microsoft.com/office/spreadsheetml/2017/richdata2" ref="B9:I29">
      <sortCondition ref="H8"/>
    </sortState>
  </autoFilter>
  <phoneticPr fontId="1"/>
  <dataValidations count="1">
    <dataValidation type="list" allowBlank="1" showInputMessage="1" showErrorMessage="1" sqref="E9:E29" xr:uid="{BD23B483-F0E8-4896-8460-6245599207F7}">
      <formula1>$E$2:$E$5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2059-5F7F-4D74-B31F-1D8C7D92C572}">
  <dimension ref="A1:N18"/>
  <sheetViews>
    <sheetView tabSelected="1" topLeftCell="A11" zoomScale="88" workbookViewId="0">
      <selection activeCell="C18" sqref="C18:M18"/>
    </sheetView>
  </sheetViews>
  <sheetFormatPr defaultRowHeight="18" x14ac:dyDescent="0.45"/>
  <cols>
    <col min="1" max="1" width="5.5" customWidth="1"/>
    <col min="2" max="2" width="18.8984375" customWidth="1"/>
    <col min="3" max="3" width="17" customWidth="1"/>
    <col min="4" max="4" width="19.19921875" customWidth="1"/>
  </cols>
  <sheetData>
    <row r="1" spans="1:14" hidden="1" x14ac:dyDescent="0.45">
      <c r="A1" t="s">
        <v>26</v>
      </c>
      <c r="B1">
        <f>チェックシート!E32</f>
        <v>0</v>
      </c>
      <c r="D1" t="s">
        <v>37</v>
      </c>
      <c r="E1" t="s">
        <v>33</v>
      </c>
    </row>
    <row r="2" spans="1:14" hidden="1" x14ac:dyDescent="0.45">
      <c r="A2" t="s">
        <v>27</v>
      </c>
      <c r="B2">
        <f>チェックシート!E33</f>
        <v>0</v>
      </c>
      <c r="D2" t="s">
        <v>38</v>
      </c>
      <c r="E2" t="s">
        <v>32</v>
      </c>
    </row>
    <row r="3" spans="1:14" hidden="1" x14ac:dyDescent="0.45">
      <c r="A3" t="s">
        <v>28</v>
      </c>
      <c r="B3">
        <f>チェックシート!E34</f>
        <v>0</v>
      </c>
      <c r="D3" t="s">
        <v>41</v>
      </c>
      <c r="E3" t="s">
        <v>34</v>
      </c>
    </row>
    <row r="4" spans="1:14" hidden="1" x14ac:dyDescent="0.45">
      <c r="D4" t="s">
        <v>39</v>
      </c>
      <c r="E4" t="s">
        <v>35</v>
      </c>
    </row>
    <row r="5" spans="1:14" hidden="1" x14ac:dyDescent="0.45">
      <c r="D5" t="s">
        <v>40</v>
      </c>
      <c r="E5" t="s">
        <v>36</v>
      </c>
    </row>
    <row r="6" spans="1:14" hidden="1" x14ac:dyDescent="0.45"/>
    <row r="7" spans="1:14" hidden="1" x14ac:dyDescent="0.45">
      <c r="E7" t="s">
        <v>48</v>
      </c>
    </row>
    <row r="8" spans="1:14" hidden="1" x14ac:dyDescent="0.45">
      <c r="E8" t="s">
        <v>45</v>
      </c>
    </row>
    <row r="9" spans="1:14" hidden="1" x14ac:dyDescent="0.45">
      <c r="E9" t="s">
        <v>46</v>
      </c>
    </row>
    <row r="10" spans="1:14" hidden="1" x14ac:dyDescent="0.45">
      <c r="E10" t="s">
        <v>47</v>
      </c>
    </row>
    <row r="11" spans="1:14" x14ac:dyDescent="0.45">
      <c r="B11" t="s">
        <v>61</v>
      </c>
    </row>
    <row r="13" spans="1:14" ht="26.4" customHeight="1" x14ac:dyDescent="0.45">
      <c r="B13" s="4" t="s">
        <v>42</v>
      </c>
      <c r="C13" s="4" t="s">
        <v>43</v>
      </c>
      <c r="D13" s="11" t="s">
        <v>44</v>
      </c>
      <c r="E13" s="11"/>
      <c r="F13" s="11"/>
      <c r="G13" s="11"/>
      <c r="H13" s="11"/>
      <c r="I13" s="11"/>
      <c r="J13" s="11"/>
      <c r="K13" s="11"/>
      <c r="L13" s="11"/>
      <c r="M13" s="11"/>
      <c r="N13" s="1"/>
    </row>
    <row r="14" spans="1:14" ht="33" customHeight="1" x14ac:dyDescent="0.45">
      <c r="B14" s="4" t="s">
        <v>26</v>
      </c>
      <c r="C14" s="3" t="str">
        <f>IF($B1&lt;=4,$D$5,IF($B1&lt;=12,$D$4,IF($B1&lt;=20,$D$3,IF($B1&lt;=27,$D$2,$D$1))))</f>
        <v>未回答項目アリ</v>
      </c>
      <c r="D14" s="12" t="str">
        <f>IF($B1&lt;=4,$E$5,IF($B1&lt;=12,$E$4,IF($B1&lt;=20,$E$3,IF($B1&lt;=27,$E$2,$E$1))))</f>
        <v>未回答の項目があります。まず全問回答してください。</v>
      </c>
      <c r="E14" s="12"/>
      <c r="F14" s="12"/>
      <c r="G14" s="12"/>
      <c r="H14" s="12"/>
      <c r="I14" s="12"/>
      <c r="J14" s="12"/>
      <c r="K14" s="12"/>
      <c r="L14" s="12"/>
      <c r="M14" s="12"/>
      <c r="N14" s="1"/>
    </row>
    <row r="15" spans="1:14" ht="33" customHeight="1" x14ac:dyDescent="0.45">
      <c r="B15" s="4" t="s">
        <v>29</v>
      </c>
      <c r="C15" s="3" t="str">
        <f>IF($B2&lt;=4,$D$5,IF($B2&lt;=12,$D$4,IF($B2&lt;=20,$D$3,IF($B2&lt;=27,$D$2,$D$1))))</f>
        <v>未回答項目アリ</v>
      </c>
      <c r="D15" s="12" t="str">
        <f>IF($B2&lt;=4,$E$5,IF($B2&lt;=12,$E$4,IF($B2&lt;=20,$E$3,IF($B2&lt;=27,$E$2,$E$1))))</f>
        <v>未回答の項目があります。まず全問回答してください。</v>
      </c>
      <c r="E15" s="12"/>
      <c r="F15" s="12"/>
      <c r="G15" s="12"/>
      <c r="H15" s="12"/>
      <c r="I15" s="12"/>
      <c r="J15" s="12"/>
      <c r="K15" s="12"/>
      <c r="L15" s="12"/>
      <c r="M15" s="12"/>
      <c r="N15" s="1"/>
    </row>
    <row r="16" spans="1:14" ht="33" customHeight="1" x14ac:dyDescent="0.45">
      <c r="B16" s="4" t="s">
        <v>30</v>
      </c>
      <c r="C16" s="3" t="str">
        <f>IF($B3&lt;=4,$D$5,IF($B3&lt;=12,$D$4,IF($B3&lt;=20,$D$3,IF($B3&lt;=27,$D$2,$D$1))))</f>
        <v>未回答項目アリ</v>
      </c>
      <c r="D16" s="12" t="str">
        <f>IF($B3&lt;=4,$E$5,IF($B3&lt;=12,$E$4,IF($B3&lt;=20,$E$3,IF($B3&lt;=27,$E$2,$E$1))))</f>
        <v>未回答の項目があります。まず全問回答してください。</v>
      </c>
      <c r="E16" s="12"/>
      <c r="F16" s="12"/>
      <c r="G16" s="12"/>
      <c r="H16" s="12"/>
      <c r="I16" s="12"/>
      <c r="J16" s="12"/>
      <c r="K16" s="12"/>
      <c r="L16" s="12"/>
      <c r="M16" s="12"/>
      <c r="N16" s="1"/>
    </row>
    <row r="17" spans="2:14" ht="9.6" customHeight="1" x14ac:dyDescent="0.45">
      <c r="B17" s="1"/>
      <c r="C17" s="1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ht="37.200000000000003" customHeight="1" x14ac:dyDescent="0.45">
      <c r="B18" s="4" t="s">
        <v>31</v>
      </c>
      <c r="C18" s="13" t="str">
        <f>IF(B1&lt;=20,E7,
IF(B2&lt;=20,E8,
IF(B3&lt;=20,
E9,E10)))</f>
        <v>コンセプトはすべての企業活動の起点です。まずは、コンセプトの見直しから始めることをおすすめします。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"/>
    </row>
  </sheetData>
  <sheetProtection algorithmName="SHA-512" hashValue="cE/2cPlGd+CJ4vhnTIJUFSPmZSwQaKZDfte5/7LJaI0ruPaXKW6/iRyKj3ZDzc7snRWS+duKfOsPN9AA50iqpQ==" saltValue="EirBpkFXHpUsvFFGKE2Yaw==" spinCount="100000" sheet="1" objects="1" scenarios="1"/>
  <mergeCells count="5">
    <mergeCell ref="D13:M13"/>
    <mergeCell ref="D14:M14"/>
    <mergeCell ref="D15:M15"/>
    <mergeCell ref="D16:M16"/>
    <mergeCell ref="C18:M18"/>
  </mergeCells>
  <phoneticPr fontId="1"/>
  <conditionalFormatting sqref="C14:C16">
    <cfRule type="cellIs" dxfId="1" priority="1" operator="equal">
      <formula>"全面的見直し"</formula>
    </cfRule>
    <cfRule type="cellIs" dxfId="0" priority="2" operator="equal">
      <formula>"要改善"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チェックシート</vt:lpstr>
      <vt:lpstr>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shinta soejima</dc:creator>
  <cp:lastModifiedBy>shinta soejima</cp:lastModifiedBy>
  <dcterms:created xsi:type="dcterms:W3CDTF">2026-06-15T09:38:19Z</dcterms:created>
  <dcterms:modified xsi:type="dcterms:W3CDTF">2026-06-18T02:29:46Z</dcterms:modified>
</cp:coreProperties>
</file>